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ret\Documents\Mountaineers\Navigation\"/>
    </mc:Choice>
  </mc:AlternateContent>
  <xr:revisionPtr revIDLastSave="0" documentId="13_ncr:1_{A51E67FA-4CAC-4DBC-92DD-A820C98929E2}" xr6:coauthVersionLast="47" xr6:coauthVersionMax="47" xr10:uidLastSave="{00000000-0000-0000-0000-000000000000}"/>
  <bookViews>
    <workbookView xWindow="11895" yWindow="0" windowWidth="12210" windowHeight="13605" activeTab="1" xr2:uid="{90999B5B-4795-41D5-BC82-4F5395D0FAA8}"/>
  </bookViews>
  <sheets>
    <sheet name="Calculator" sheetId="1" r:id="rId1"/>
    <sheet name="Points 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H6" i="1" s="1"/>
  <c r="G6" i="1"/>
  <c r="D7" i="1"/>
  <c r="E7" i="1"/>
  <c r="F7" i="1"/>
  <c r="G7" i="1"/>
  <c r="D8" i="1"/>
  <c r="E8" i="1"/>
  <c r="F8" i="1"/>
  <c r="H8" i="1" s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H4" i="1" l="1"/>
  <c r="I2" i="1"/>
  <c r="H9" i="1"/>
  <c r="H7" i="1"/>
  <c r="I10" i="1"/>
  <c r="I6" i="1"/>
  <c r="H3" i="1"/>
  <c r="H2" i="1"/>
  <c r="H10" i="1"/>
  <c r="H11" i="1"/>
  <c r="I8" i="1"/>
  <c r="H5" i="1"/>
  <c r="I11" i="1"/>
  <c r="I9" i="1"/>
  <c r="I7" i="1"/>
  <c r="I5" i="1"/>
  <c r="I3" i="1"/>
  <c r="I4" i="1"/>
</calcChain>
</file>

<file path=xl/sharedStrings.xml><?xml version="1.0" encoding="utf-8"?>
<sst xmlns="http://schemas.openxmlformats.org/spreadsheetml/2006/main" count="74" uniqueCount="53">
  <si>
    <t>Pt1</t>
  </si>
  <si>
    <t>Pt2</t>
  </si>
  <si>
    <t>Lat1</t>
  </si>
  <si>
    <t>Lon1</t>
  </si>
  <si>
    <t>Lon2</t>
  </si>
  <si>
    <t>Lat2</t>
  </si>
  <si>
    <t>47.08516, -123.09014</t>
  </si>
  <si>
    <t>47.09140, -123.09366</t>
  </si>
  <si>
    <t>Bearing</t>
  </si>
  <si>
    <t>Meters</t>
  </si>
  <si>
    <t>47.08513, -123.09038</t>
  </si>
  <si>
    <t>47.08510, -123.09062</t>
  </si>
  <si>
    <t>47.08507, -123.09085</t>
  </si>
  <si>
    <t>47.08504, -123.09110</t>
  </si>
  <si>
    <t>47.09154, -123.09247</t>
  </si>
  <si>
    <t>47.09151, -123.09271</t>
  </si>
  <si>
    <t>47.09148, -123.09295</t>
  </si>
  <si>
    <t>47.09146, -123.09319</t>
  </si>
  <si>
    <t>47.09143, -123.09343</t>
  </si>
  <si>
    <t>47.09137, -123.09389</t>
  </si>
  <si>
    <t>EC</t>
  </si>
  <si>
    <t>EE</t>
  </si>
  <si>
    <t>EG</t>
  </si>
  <si>
    <t>EI</t>
  </si>
  <si>
    <t>EK</t>
  </si>
  <si>
    <t>EM</t>
  </si>
  <si>
    <t>S1</t>
  </si>
  <si>
    <t>S2</t>
  </si>
  <si>
    <t>S3</t>
  </si>
  <si>
    <t>S4</t>
  </si>
  <si>
    <t>S5</t>
  </si>
  <si>
    <t>EA</t>
  </si>
  <si>
    <t>Route</t>
  </si>
  <si>
    <t>S1-EK</t>
  </si>
  <si>
    <t>S1-EG</t>
  </si>
  <si>
    <t>S2-EE</t>
  </si>
  <si>
    <t>S3-EC</t>
  </si>
  <si>
    <t>S3-EI</t>
  </si>
  <si>
    <t>S4-EG</t>
  </si>
  <si>
    <t>S4-EC</t>
  </si>
  <si>
    <t>S5-EE</t>
  </si>
  <si>
    <t>S5-EK</t>
  </si>
  <si>
    <t>S2-EI</t>
  </si>
  <si>
    <t>East 9'</t>
  </si>
  <si>
    <t>Exact</t>
  </si>
  <si>
    <t>East 12'</t>
  </si>
  <si>
    <t>East 17'</t>
  </si>
  <si>
    <t>East 15'</t>
  </si>
  <si>
    <t>West 4'</t>
  </si>
  <si>
    <t>East 7'</t>
  </si>
  <si>
    <t>West 9'</t>
  </si>
  <si>
    <t>0'</t>
  </si>
  <si>
    <t>West 15'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</si>
</sst>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1" fontId="2" fillId="0" borderId="0" xfId="0" applyNumberFormat="1" applyFont="1" applyAlignment="1"/>
    <xf numFmtId="1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E2B1-0FE1-4D00-81C4-C55921B6861A}">
  <dimension ref="A1:J11"/>
  <sheetViews>
    <sheetView workbookViewId="0">
      <selection activeCell="J10" sqref="J10"/>
    </sheetView>
  </sheetViews>
  <sheetFormatPr defaultRowHeight="15" x14ac:dyDescent="0.25"/>
  <cols>
    <col min="1" max="1" width="6.28515625" style="1" bestFit="1" customWidth="1"/>
    <col min="2" max="2" width="19.140625" style="1" bestFit="1" customWidth="1"/>
    <col min="3" max="3" width="4.5703125" style="1" customWidth="1"/>
    <col min="4" max="5" width="5.28515625" style="1" customWidth="1"/>
    <col min="6" max="7" width="5.42578125" style="1" customWidth="1"/>
    <col min="8" max="8" width="7.7109375" style="1" bestFit="1" customWidth="1"/>
    <col min="9" max="9" width="7.42578125" style="1" bestFit="1" customWidth="1"/>
    <col min="10" max="10" width="8.42578125" style="1" customWidth="1"/>
    <col min="11" max="16384" width="9.140625" style="1"/>
  </cols>
  <sheetData>
    <row r="1" spans="1:10" x14ac:dyDescent="0.25">
      <c r="A1" s="3" t="s">
        <v>32</v>
      </c>
      <c r="B1" s="3" t="s">
        <v>0</v>
      </c>
      <c r="C1" s="3" t="s">
        <v>1</v>
      </c>
      <c r="D1" s="4" t="s">
        <v>2</v>
      </c>
      <c r="E1" s="4" t="s">
        <v>3</v>
      </c>
      <c r="F1" s="4" t="s">
        <v>5</v>
      </c>
      <c r="G1" s="4" t="s">
        <v>4</v>
      </c>
      <c r="H1" s="4" t="s">
        <v>8</v>
      </c>
      <c r="I1" s="4" t="s">
        <v>9</v>
      </c>
      <c r="J1" s="7" t="s">
        <v>44</v>
      </c>
    </row>
    <row r="2" spans="1:10" x14ac:dyDescent="0.25">
      <c r="A2" s="1" t="s">
        <v>34</v>
      </c>
      <c r="B2" s="1" t="s">
        <v>6</v>
      </c>
      <c r="C2" t="s">
        <v>17</v>
      </c>
      <c r="D2" s="2">
        <f>VALUE(LEFT(B2,FIND(",",B2)-1))</f>
        <v>47.085160000000002</v>
      </c>
      <c r="E2" s="2">
        <f>VALUE(RIGHT(B2,LEN(B2)-FIND(",",B2)-1))</f>
        <v>-123.09014000000001</v>
      </c>
      <c r="F2" s="2">
        <f>VALUE(LEFT(C2,FIND(",",C2)-1))</f>
        <v>47.091459999999998</v>
      </c>
      <c r="G2" s="2">
        <f>VALUE(RIGHT(C2,LEN(C2)-FIND(",",C2)-1))</f>
        <v>-123.09319000000001</v>
      </c>
      <c r="H2" s="6">
        <f>MOD(DEGREES(ATAN2(COS(RADIANS(D2))*SIN(RADIANS(F2))-SIN(RADIANS(D2))*COS(RADIANS(F2))*COS(RADIANS(G2-E2)),SIN(RADIANS(G2-E2))*COS(RADIANS(F2)))),360)</f>
        <v>341.75746587889671</v>
      </c>
      <c r="I2" s="5">
        <f>ACOS(SIN(RADIANS(D2))*SIN(RADIANS(F2))+COS(RADIANS(D2))*COS(RADIANS(F2))*COS(RADIANS(G2)-RADIANS(E2)))*6371*1000</f>
        <v>737.60460458106468</v>
      </c>
      <c r="J2" s="8" t="s">
        <v>43</v>
      </c>
    </row>
    <row r="3" spans="1:10" x14ac:dyDescent="0.25">
      <c r="A3" s="1" t="s">
        <v>33</v>
      </c>
      <c r="B3" s="1" t="s">
        <v>6</v>
      </c>
      <c r="C3" t="s">
        <v>15</v>
      </c>
      <c r="D3" s="2">
        <f>VALUE(LEFT(B3,FIND(",",B3)-1))</f>
        <v>47.085160000000002</v>
      </c>
      <c r="E3" s="2">
        <f>VALUE(RIGHT(B3,LEN(B3)-FIND(",",B3)-1))</f>
        <v>-123.09014000000001</v>
      </c>
      <c r="F3" s="2">
        <f>VALUE(LEFT(C3,FIND(",",C3)-1))</f>
        <v>47.09151</v>
      </c>
      <c r="G3" s="2">
        <f>VALUE(RIGHT(C3,LEN(C3)-FIND(",",C3)-1))</f>
        <v>-123.09271</v>
      </c>
      <c r="H3" s="6">
        <f>MOD(DEGREES(ATAN2(COS(RADIANS(D3))*SIN(RADIANS(F3))-SIN(RADIANS(D3))*COS(RADIANS(F3))*COS(RADIANS(G3-E3)),SIN(RADIANS(G3-E3))*COS(RADIANS(F3)))),360)</f>
        <v>344.59461375001825</v>
      </c>
      <c r="I3" s="5">
        <f>ACOS(SIN(RADIANS(D3))*SIN(RADIANS(F3))+COS(RADIANS(D3))*COS(RADIANS(F3))*COS(RADIANS(G3)-RADIANS(E3)))*6371*1000</f>
        <v>732.40601242926834</v>
      </c>
      <c r="J3" s="8" t="s">
        <v>46</v>
      </c>
    </row>
    <row r="4" spans="1:10" x14ac:dyDescent="0.25">
      <c r="A4" s="1" t="s">
        <v>35</v>
      </c>
      <c r="B4" t="s">
        <v>10</v>
      </c>
      <c r="C4" t="s">
        <v>18</v>
      </c>
      <c r="D4" s="2">
        <f>VALUE(LEFT(B4,FIND(",",B4)-1))</f>
        <v>47.085129999999999</v>
      </c>
      <c r="E4" s="2">
        <f>VALUE(RIGHT(B4,LEN(B4)-FIND(",",B4)-1))</f>
        <v>-123.09038</v>
      </c>
      <c r="F4" s="2">
        <f>VALUE(LEFT(C4,FIND(",",C4)-1))</f>
        <v>47.091430000000003</v>
      </c>
      <c r="G4" s="2">
        <f>VALUE(RIGHT(C4,LEN(C4)-FIND(",",C4)-1))</f>
        <v>-123.09343</v>
      </c>
      <c r="H4" s="6">
        <f>MOD(DEGREES(ATAN2(COS(RADIANS(D4))*SIN(RADIANS(F4))-SIN(RADIANS(D4))*COS(RADIANS(F4))*COS(RADIANS(G4-E4)),SIN(RADIANS(G4-E4))*COS(RADIANS(F4)))),360)</f>
        <v>341.75745628356668</v>
      </c>
      <c r="I4" s="5">
        <f>ACOS(SIN(RADIANS(D4))*SIN(RADIANS(F4))+COS(RADIANS(D4))*COS(RADIANS(F4))*COS(RADIANS(G4)-RADIANS(E4)))*6371*1000</f>
        <v>737.6046351275196</v>
      </c>
      <c r="J4" s="8" t="s">
        <v>45</v>
      </c>
    </row>
    <row r="5" spans="1:10" x14ac:dyDescent="0.25">
      <c r="A5" s="1" t="s">
        <v>42</v>
      </c>
      <c r="B5" t="s">
        <v>10</v>
      </c>
      <c r="C5" t="s">
        <v>16</v>
      </c>
      <c r="D5" s="2">
        <f>VALUE(LEFT(B5,FIND(",",B5)-1))</f>
        <v>47.085129999999999</v>
      </c>
      <c r="E5" s="2">
        <f>VALUE(RIGHT(B5,LEN(B5)-FIND(",",B5)-1))</f>
        <v>-123.09038</v>
      </c>
      <c r="F5" s="2">
        <f>VALUE(LEFT(C5,FIND(",",C5)-1))</f>
        <v>47.091479999999997</v>
      </c>
      <c r="G5" s="2">
        <f>VALUE(RIGHT(C5,LEN(C5)-FIND(",",C5)-1))</f>
        <v>-123.09295</v>
      </c>
      <c r="H5" s="6">
        <f>MOD(DEGREES(ATAN2(COS(RADIANS(D5))*SIN(RADIANS(F5))-SIN(RADIANS(D5))*COS(RADIANS(F5))*COS(RADIANS(G5-E5)),SIN(RADIANS(G5-E5))*COS(RADIANS(F5)))),360)</f>
        <v>344.59460548441825</v>
      </c>
      <c r="I5" s="5">
        <f>ACOS(SIN(RADIANS(D5))*SIN(RADIANS(F5))+COS(RADIANS(D5))*COS(RADIANS(F5))*COS(RADIANS(G5)-RADIANS(E5)))*6371*1000</f>
        <v>732.4060370398679</v>
      </c>
      <c r="J5" s="8" t="s">
        <v>47</v>
      </c>
    </row>
    <row r="6" spans="1:10" x14ac:dyDescent="0.25">
      <c r="A6" s="1" t="s">
        <v>36</v>
      </c>
      <c r="B6" t="s">
        <v>11</v>
      </c>
      <c r="C6" t="s">
        <v>7</v>
      </c>
      <c r="D6" s="2">
        <f>VALUE(LEFT(B6,FIND(",",B6)-1))</f>
        <v>47.085099999999997</v>
      </c>
      <c r="E6" s="2">
        <f>VALUE(RIGHT(B6,LEN(B6)-FIND(",",B6)-1))</f>
        <v>-123.09062</v>
      </c>
      <c r="F6" s="2">
        <f>VALUE(LEFT(C6,FIND(",",C6)-1))</f>
        <v>47.0914</v>
      </c>
      <c r="G6" s="2">
        <f>VALUE(RIGHT(C6,LEN(C6)-FIND(",",C6)-1))</f>
        <v>-123.09366</v>
      </c>
      <c r="H6" s="6">
        <f>MOD(DEGREES(ATAN2(COS(RADIANS(D6))*SIN(RADIANS(F6))-SIN(RADIANS(D6))*COS(RADIANS(F6))*COS(RADIANS(G6-E6)),SIN(RADIANS(G6-E6))*COS(RADIANS(F6)))),360)</f>
        <v>341.81331449940905</v>
      </c>
      <c r="I6" s="5">
        <f>ACOS(SIN(RADIANS(D6))*SIN(RADIANS(F6))+COS(RADIANS(D6))*COS(RADIANS(F6))*COS(RADIANS(G6)-RADIANS(E6)))*6371*1000</f>
        <v>737.36802111354473</v>
      </c>
      <c r="J6" s="8" t="s">
        <v>49</v>
      </c>
    </row>
    <row r="7" spans="1:10" x14ac:dyDescent="0.25">
      <c r="A7" s="1" t="s">
        <v>37</v>
      </c>
      <c r="B7" t="s">
        <v>11</v>
      </c>
      <c r="C7" t="s">
        <v>16</v>
      </c>
      <c r="D7" s="2">
        <f>VALUE(LEFT(B7,FIND(",",B7)-1))</f>
        <v>47.085099999999997</v>
      </c>
      <c r="E7" s="2">
        <f>VALUE(RIGHT(B7,LEN(B7)-FIND(",",B7)-1))</f>
        <v>-123.09062</v>
      </c>
      <c r="F7" s="2">
        <f>VALUE(LEFT(C7,FIND(",",C7)-1))</f>
        <v>47.091479999999997</v>
      </c>
      <c r="G7" s="2">
        <f>VALUE(RIGHT(C7,LEN(C7)-FIND(",",C7)-1))</f>
        <v>-123.09295</v>
      </c>
      <c r="H7" s="6">
        <f>MOD(DEGREES(ATAN2(COS(RADIANS(D7))*SIN(RADIANS(F7))-SIN(RADIANS(D7))*COS(RADIANS(F7))*COS(RADIANS(G7-E7)),SIN(RADIANS(G7-E7))*COS(RADIANS(F7)))),360)</f>
        <v>346.03708181844911</v>
      </c>
      <c r="I7" s="5">
        <f>ACOS(SIN(RADIANS(D7))*SIN(RADIANS(F7))+COS(RADIANS(D7))*COS(RADIANS(F7))*COS(RADIANS(G7)-RADIANS(E7)))*6371*1000</f>
        <v>731.02656380113569</v>
      </c>
      <c r="J7" s="8" t="s">
        <v>48</v>
      </c>
    </row>
    <row r="8" spans="1:10" x14ac:dyDescent="0.25">
      <c r="A8" s="1" t="s">
        <v>39</v>
      </c>
      <c r="B8" t="s">
        <v>12</v>
      </c>
      <c r="C8" t="s">
        <v>7</v>
      </c>
      <c r="D8" s="2">
        <f>VALUE(LEFT(B8,FIND(",",B8)-1))</f>
        <v>47.085070000000002</v>
      </c>
      <c r="E8" s="2">
        <f>VALUE(RIGHT(B8,LEN(B8)-FIND(",",B8)-1))</f>
        <v>-123.09085</v>
      </c>
      <c r="F8" s="2">
        <f>VALUE(LEFT(C8,FIND(",",C8)-1))</f>
        <v>47.0914</v>
      </c>
      <c r="G8" s="2">
        <f>VALUE(RIGHT(C8,LEN(C8)-FIND(",",C8)-1))</f>
        <v>-123.09366</v>
      </c>
      <c r="H8" s="6">
        <f>MOD(DEGREES(ATAN2(COS(RADIANS(D8))*SIN(RADIANS(F8))-SIN(RADIANS(D8))*COS(RADIANS(F8))*COS(RADIANS(G8-E8)),SIN(RADIANS(G8-E8))*COS(RADIANS(F8)))),360)</f>
        <v>343.18353911454045</v>
      </c>
      <c r="I8" s="5">
        <f>ACOS(SIN(RADIANS(D8))*SIN(RADIANS(F8))+COS(RADIANS(D8))*COS(RADIANS(F8))*COS(RADIANS(G8)-RADIANS(E8)))*6371*1000</f>
        <v>735.31229141604706</v>
      </c>
      <c r="J8" s="8" t="s">
        <v>50</v>
      </c>
    </row>
    <row r="9" spans="1:10" x14ac:dyDescent="0.25">
      <c r="A9" s="1" t="s">
        <v>38</v>
      </c>
      <c r="B9" t="s">
        <v>12</v>
      </c>
      <c r="C9" t="s">
        <v>17</v>
      </c>
      <c r="D9" s="2">
        <f>VALUE(LEFT(B9,FIND(",",B9)-1))</f>
        <v>47.085070000000002</v>
      </c>
      <c r="E9" s="2">
        <f>VALUE(RIGHT(B9,LEN(B9)-FIND(",",B9)-1))</f>
        <v>-123.09085</v>
      </c>
      <c r="F9" s="2">
        <f>VALUE(LEFT(C9,FIND(",",C9)-1))</f>
        <v>47.091459999999998</v>
      </c>
      <c r="G9" s="2">
        <f>VALUE(RIGHT(C9,LEN(C9)-FIND(",",C9)-1))</f>
        <v>-123.09319000000001</v>
      </c>
      <c r="H9" s="6">
        <f>MOD(DEGREES(ATAN2(COS(RADIANS(D9))*SIN(RADIANS(F9))-SIN(RADIANS(D9))*COS(RADIANS(F9))*COS(RADIANS(G9-E9)),SIN(RADIANS(G9-E9))*COS(RADIANS(F9)))),360)</f>
        <v>346.00058723802664</v>
      </c>
      <c r="I9" s="5">
        <f>ACOS(SIN(RADIANS(D9))*SIN(RADIANS(F9))+COS(RADIANS(D9))*COS(RADIANS(F9))*COS(RADIANS(G9)-RADIANS(E9)))*6371*1000</f>
        <v>732.2885089328222</v>
      </c>
      <c r="J9" s="8" t="s">
        <v>51</v>
      </c>
    </row>
    <row r="10" spans="1:10" x14ac:dyDescent="0.25">
      <c r="A10" s="1" t="s">
        <v>40</v>
      </c>
      <c r="B10" t="s">
        <v>13</v>
      </c>
      <c r="C10" t="s">
        <v>18</v>
      </c>
      <c r="D10" s="2">
        <f>VALUE(LEFT(B10,FIND(",",B10)-1))</f>
        <v>47.085039999999999</v>
      </c>
      <c r="E10" s="2">
        <f>VALUE(RIGHT(B10,LEN(B10)-FIND(",",B10)-1))</f>
        <v>-123.0911</v>
      </c>
      <c r="F10" s="2">
        <f>VALUE(LEFT(C10,FIND(",",C10)-1))</f>
        <v>47.091430000000003</v>
      </c>
      <c r="G10" s="2">
        <f>VALUE(RIGHT(C10,LEN(C10)-FIND(",",C10)-1))</f>
        <v>-123.09343</v>
      </c>
      <c r="H10" s="6">
        <f>MOD(DEGREES(ATAN2(COS(RADIANS(D10))*SIN(RADIANS(F10))-SIN(RADIANS(D10))*COS(RADIANS(F10))*COS(RADIANS(G10-E10)),SIN(RADIANS(G10-E10))*COS(RADIANS(F10)))),360)</f>
        <v>346.05806734546371</v>
      </c>
      <c r="I10" s="5">
        <f>ACOS(SIN(RADIANS(D10))*SIN(RADIANS(F10))+COS(RADIANS(D10))*COS(RADIANS(F10))*COS(RADIANS(G10)-RADIANS(E10)))*6371*1000</f>
        <v>732.10574294604692</v>
      </c>
      <c r="J10" s="8" t="s">
        <v>51</v>
      </c>
    </row>
    <row r="11" spans="1:10" x14ac:dyDescent="0.25">
      <c r="A11" s="1" t="s">
        <v>41</v>
      </c>
      <c r="B11" t="s">
        <v>13</v>
      </c>
      <c r="C11" t="s">
        <v>15</v>
      </c>
      <c r="D11" s="2">
        <f>VALUE(LEFT(B11,FIND(",",B11)-1))</f>
        <v>47.085039999999999</v>
      </c>
      <c r="E11" s="2">
        <f>VALUE(RIGHT(B11,LEN(B11)-FIND(",",B11)-1))</f>
        <v>-123.0911</v>
      </c>
      <c r="F11" s="2">
        <f>VALUE(LEFT(C11,FIND(",",C11)-1))</f>
        <v>47.09151</v>
      </c>
      <c r="G11" s="2">
        <f>VALUE(RIGHT(C11,LEN(C11)-FIND(",",C11)-1))</f>
        <v>-123.09271</v>
      </c>
      <c r="H11" s="6">
        <f>MOD(DEGREES(ATAN2(COS(RADIANS(D11))*SIN(RADIANS(F11))-SIN(RADIANS(D11))*COS(RADIANS(F11))*COS(RADIANS(G11-E11)),SIN(RADIANS(G11-E11))*COS(RADIANS(F11)))),360)</f>
        <v>350.38437609436272</v>
      </c>
      <c r="I11" s="5">
        <f>ACOS(SIN(RADIANS(D11))*SIN(RADIANS(F11))+COS(RADIANS(D11))*COS(RADIANS(F11))*COS(RADIANS(G11)-RADIANS(E11)))*6371*1000</f>
        <v>729.68411346274854</v>
      </c>
      <c r="J11" s="8" t="s">
        <v>52</v>
      </c>
    </row>
  </sheetData>
  <sortState xmlns:xlrd2="http://schemas.microsoft.com/office/spreadsheetml/2017/richdata2" ref="A2:J11">
    <sortCondition ref="A2:A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D3D0-3159-4450-AFC8-662A3BF78517}">
  <dimension ref="A1:B12"/>
  <sheetViews>
    <sheetView tabSelected="1" workbookViewId="0">
      <selection activeCell="B8" sqref="B8"/>
    </sheetView>
  </sheetViews>
  <sheetFormatPr defaultRowHeight="15" x14ac:dyDescent="0.25"/>
  <cols>
    <col min="2" max="2" width="19.140625" bestFit="1" customWidth="1"/>
  </cols>
  <sheetData>
    <row r="1" spans="1:2" x14ac:dyDescent="0.25">
      <c r="A1" t="s">
        <v>31</v>
      </c>
      <c r="B1" t="s">
        <v>19</v>
      </c>
    </row>
    <row r="2" spans="1:2" x14ac:dyDescent="0.25">
      <c r="A2" t="s">
        <v>20</v>
      </c>
      <c r="B2" t="s">
        <v>7</v>
      </c>
    </row>
    <row r="3" spans="1:2" x14ac:dyDescent="0.25">
      <c r="A3" t="s">
        <v>21</v>
      </c>
      <c r="B3" t="s">
        <v>18</v>
      </c>
    </row>
    <row r="4" spans="1:2" x14ac:dyDescent="0.25">
      <c r="A4" t="s">
        <v>22</v>
      </c>
      <c r="B4" t="s">
        <v>17</v>
      </c>
    </row>
    <row r="5" spans="1:2" x14ac:dyDescent="0.25">
      <c r="A5" t="s">
        <v>23</v>
      </c>
      <c r="B5" t="s">
        <v>16</v>
      </c>
    </row>
    <row r="6" spans="1:2" x14ac:dyDescent="0.25">
      <c r="A6" t="s">
        <v>24</v>
      </c>
      <c r="B6" t="s">
        <v>15</v>
      </c>
    </row>
    <row r="7" spans="1:2" x14ac:dyDescent="0.25">
      <c r="A7" t="s">
        <v>25</v>
      </c>
      <c r="B7" t="s">
        <v>14</v>
      </c>
    </row>
    <row r="8" spans="1:2" x14ac:dyDescent="0.25">
      <c r="A8" t="s">
        <v>26</v>
      </c>
      <c r="B8" t="s">
        <v>6</v>
      </c>
    </row>
    <row r="9" spans="1:2" x14ac:dyDescent="0.25">
      <c r="A9" t="s">
        <v>27</v>
      </c>
      <c r="B9" t="s">
        <v>10</v>
      </c>
    </row>
    <row r="10" spans="1:2" x14ac:dyDescent="0.25">
      <c r="A10" t="s">
        <v>28</v>
      </c>
      <c r="B10" t="s">
        <v>11</v>
      </c>
    </row>
    <row r="11" spans="1:2" x14ac:dyDescent="0.25">
      <c r="A11" t="s">
        <v>29</v>
      </c>
      <c r="B11" t="s">
        <v>12</v>
      </c>
    </row>
    <row r="12" spans="1:2" x14ac:dyDescent="0.25">
      <c r="A12" t="s">
        <v>30</v>
      </c>
      <c r="B12" t="s">
        <v>13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Points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Kretzler</dc:creator>
  <cp:lastModifiedBy>Mike Kretzler</cp:lastModifiedBy>
  <dcterms:created xsi:type="dcterms:W3CDTF">2023-08-19T20:45:15Z</dcterms:created>
  <dcterms:modified xsi:type="dcterms:W3CDTF">2023-08-19T22:16:38Z</dcterms:modified>
</cp:coreProperties>
</file>