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Route Descriptions\Washington\Blewett Pass\"/>
    </mc:Choice>
  </mc:AlternateContent>
  <bookViews>
    <workbookView xWindow="120" yWindow="60" windowWidth="11625" windowHeight="6795"/>
  </bookViews>
  <sheets>
    <sheet name="Segments" sheetId="1" r:id="rId1"/>
    <sheet name="Work" sheetId="3" r:id="rId2"/>
    <sheet name="Instructions" sheetId="4" r:id="rId3"/>
  </sheets>
  <externalReferences>
    <externalReference r:id="rId4"/>
  </externalReferences>
  <definedNames>
    <definedName name="Downhill_FtPH" localSheetId="2">[1]Segments!$B$42</definedName>
    <definedName name="Downhill_FtPH">Segments!$B$22</definedName>
    <definedName name="Flat_MPH" localSheetId="2">[1]Segments!$B$40</definedName>
    <definedName name="Flat_MPH">Segments!$B$20</definedName>
    <definedName name="_xlnm.Print_Area" localSheetId="0">Table1[[#Headers],[#Data],[Destination]:[UTM]]</definedName>
    <definedName name="_xlnm.Print_Titles" localSheetId="0">Segments!$2:$2</definedName>
    <definedName name="Uphill_FtPH" localSheetId="2">[1]Segments!$B$41</definedName>
    <definedName name="Uphill_FtPH">Segments!$B$21</definedName>
  </definedNames>
  <calcPr calcId="171027"/>
</workbook>
</file>

<file path=xl/calcChain.xml><?xml version="1.0" encoding="utf-8"?>
<calcChain xmlns="http://schemas.openxmlformats.org/spreadsheetml/2006/main">
  <c r="C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 l="1"/>
  <c r="E4" i="1"/>
  <c r="F4" i="1" s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F18" i="1" l="1"/>
</calcChain>
</file>

<file path=xl/comments1.xml><?xml version="1.0" encoding="utf-8"?>
<comments xmlns="http://schemas.openxmlformats.org/spreadsheetml/2006/main">
  <authors>
    <author>Darryl Olson</author>
  </authors>
  <commentLis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F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<sst xmlns="http://schemas.openxmlformats.org/spreadsheetml/2006/main" count="111" uniqueCount="80">
  <si>
    <t>Destination</t>
  </si>
  <si>
    <t>Elevation Change</t>
  </si>
  <si>
    <t>Change data in blue bold font</t>
  </si>
  <si>
    <t>UTM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</si>
  <si>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</si>
  <si>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</si>
  <si>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</si>
  <si>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</si>
  <si>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</si>
  <si>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</si>
  <si>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</si>
  <si>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</si>
  <si>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M per Km</t>
  </si>
  <si>
    <t>Minutes</t>
  </si>
  <si>
    <t>Distance</t>
  </si>
  <si>
    <t>Elevation</t>
  </si>
  <si>
    <t>100 ft</t>
  </si>
  <si>
    <t>Scramble</t>
  </si>
  <si>
    <t>Backpack</t>
  </si>
  <si>
    <t>Ski</t>
  </si>
  <si>
    <t>Hike</t>
  </si>
  <si>
    <t>Formula</t>
  </si>
  <si>
    <t>((Distance/Distance MPH) + (Elevation/Elevation FtPH))*60</t>
  </si>
  <si>
    <t>Remove the " ft" following the elevations using replace for " ft"</t>
  </si>
  <si>
    <t>Remove the degree decimal and true following the bearings using replace for ".*"</t>
  </si>
  <si>
    <t>Remove mi following the distance measures using replace for " mi"</t>
  </si>
  <si>
    <t>Translate feet measures in distance to miles: 100 ft = 0.02 miles</t>
  </si>
  <si>
    <t>Delete the total distance column (usually column C)</t>
  </si>
  <si>
    <t>Move the UTM and elevation in the first row to the correct columns</t>
  </si>
  <si>
    <t>Remove the numbers preceding the waypoint names using replace for "*."</t>
  </si>
  <si>
    <t>Copy all entries from the Route Directions tab in Basecamp to the Work tab</t>
  </si>
  <si>
    <t xml:space="preserve"> 10 T 683709 5245382</t>
  </si>
  <si>
    <t xml:space="preserve"> 10 T 683522 5244844</t>
  </si>
  <si>
    <t xml:space="preserve"> 10 T 683449 5244639</t>
  </si>
  <si>
    <t xml:space="preserve"> 10 T 683302 5244669</t>
  </si>
  <si>
    <t xml:space="preserve"> 10 T 683325 5244823</t>
  </si>
  <si>
    <t xml:space="preserve"> 10 T 683270 5244478</t>
  </si>
  <si>
    <t xml:space="preserve"> 10 T 683365 5244523</t>
  </si>
  <si>
    <t xml:space="preserve"> 10 T 683457 5244348</t>
  </si>
  <si>
    <t xml:space="preserve"> 10 T 683667 5244505</t>
  </si>
  <si>
    <t xml:space="preserve"> 10 T 683927 5244183</t>
  </si>
  <si>
    <t xml:space="preserve"> 10 T 684352 5243930</t>
  </si>
  <si>
    <t xml:space="preserve"> 10 T 684197 5242670</t>
  </si>
  <si>
    <t xml:space="preserve"> 10 T 684912 5242643</t>
  </si>
  <si>
    <t xml:space="preserve"> 10 T 684771 5242804</t>
  </si>
  <si>
    <t xml:space="preserve"> 10 T 685419 5242713</t>
  </si>
  <si>
    <t>Translate the copied text into columns using the Text to Columns function with a comma delimiter</t>
  </si>
  <si>
    <t>WK00 Trailhead</t>
  </si>
  <si>
    <t>WK01 Intersection SW</t>
  </si>
  <si>
    <t>WK02 Stream</t>
  </si>
  <si>
    <t>WK03 Turn NE</t>
  </si>
  <si>
    <t>WK04 Turn SW</t>
  </si>
  <si>
    <t>WK05 Turn E</t>
  </si>
  <si>
    <t>WK06 Turn SE</t>
  </si>
  <si>
    <t>WK07 Stream</t>
  </si>
  <si>
    <t>WK08 Intersection</t>
  </si>
  <si>
    <t>WK09 EOR</t>
  </si>
  <si>
    <t>WK10 Marker Tree</t>
  </si>
  <si>
    <t>WK11 Gully SE</t>
  </si>
  <si>
    <t>WK12 S Ridge Windy Knob</t>
  </si>
  <si>
    <t>WK13 Windy Knob</t>
  </si>
  <si>
    <t>WK14 Tronson Head</t>
  </si>
  <si>
    <t>Format the distances to have one decimal place</t>
  </si>
  <si>
    <t>Copy all waypoints names to Destination column in the Segments tab</t>
  </si>
  <si>
    <t>Copy all distances to the Direct column in the Segments tab</t>
  </si>
  <si>
    <t>Direct</t>
  </si>
  <si>
    <t>Direct Adjustment</t>
  </si>
  <si>
    <t>Copy all bearings to the Directions in the Segments tab</t>
  </si>
  <si>
    <t>Copy all UTMs to the UTM column in the Segments tab</t>
  </si>
  <si>
    <t>Copy all elevations to the Elevation column in the Segments tab</t>
  </si>
  <si>
    <t>Add more rows to the Segments tab if needed</t>
  </si>
  <si>
    <t>Remove extra rows from the Segments tab</t>
  </si>
  <si>
    <t>Add the cell borders to the Segments tab</t>
  </si>
  <si>
    <t>Flat MPH pace</t>
  </si>
  <si>
    <t>Uphill Feet Per Hour pace</t>
  </si>
  <si>
    <t>Downhill Feet Per Hour pace</t>
  </si>
  <si>
    <t>Uphill FtPH pace</t>
  </si>
  <si>
    <t>Downhill FtPH pace</t>
  </si>
  <si>
    <t>Record the paces for Flat MPH, Uphill Feet Per Hour and Downhill Feet Per Hour</t>
  </si>
  <si>
    <t>Change the Direct Adjustment for each segment depending on how much the actual route varies from the direct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</si>
</sst>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wrapText="1"/>
      <protection locked="0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>
      <alignment wrapText="1"/>
    </xf>
    <xf numFmtId="0" fontId="2" fillId="0" borderId="2" xfId="0" applyNumberFormat="1" applyFont="1" applyBorder="1" applyAlignment="1" applyProtection="1">
      <alignment wrapText="1"/>
      <protection locked="0"/>
    </xf>
    <xf numFmtId="0" fontId="0" fillId="0" borderId="2" xfId="0" applyNumberForma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  <protection locked="0"/>
    </xf>
    <xf numFmtId="0" fontId="0" fillId="0" borderId="4" xfId="0" applyBorder="1"/>
    <xf numFmtId="1" fontId="0" fillId="2" borderId="1" xfId="0" applyNumberFormat="1" applyFill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9" fontId="0" fillId="2" borderId="1" xfId="0" applyNumberFormat="1" applyFill="1" applyBorder="1" applyAlignment="1" applyProtection="1">
      <alignment wrapText="1"/>
    </xf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64" fontId="2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3" xfId="0" applyBorder="1"/>
    <xf numFmtId="164" fontId="0" fillId="0" borderId="0" xfId="0" applyNumberFormat="1"/>
    <xf numFmtId="0" fontId="3" fillId="0" borderId="0" xfId="0" applyFont="1"/>
    <xf numFmtId="0" fontId="1" fillId="0" borderId="10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0" fontId="0" fillId="0" borderId="9" xfId="0" applyBorder="1"/>
    <xf numFmtId="0" fontId="0" fillId="0" borderId="1" xfId="0" applyBorder="1"/>
    <xf numFmtId="9" fontId="0" fillId="2" borderId="8" xfId="0" applyNumberFormat="1" applyFill="1" applyBorder="1" applyAlignment="1" applyProtection="1">
      <alignment wrapText="1"/>
    </xf>
    <xf numFmtId="164" fontId="0" fillId="0" borderId="1" xfId="0" applyNumberFormat="1" applyBorder="1"/>
    <xf numFmtId="9" fontId="2" fillId="0" borderId="8" xfId="0" applyNumberFormat="1" applyFont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1" fontId="2" fillId="0" borderId="2" xfId="0" applyNumberFormat="1" applyFont="1" applyBorder="1" applyAlignment="1" applyProtection="1">
      <alignment wrapText="1"/>
      <protection locked="0"/>
    </xf>
    <xf numFmtId="0" fontId="0" fillId="0" borderId="2" xfId="0" applyBorder="1"/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26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color auto="1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t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Work"/>
    </sheetNames>
    <sheetDataSet>
      <sheetData sheetId="0"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A2:I18" totalsRowCount="1" headerRowDxfId="11" dataDxfId="25" totalsRowDxfId="10" headerRowBorderDxfId="22" tableBorderDxfId="23" totalsRowBorderDxfId="21">
  <autoFilter ref="A2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9">
    <tableColumn id="1" name="Destination" totalsRowLabel="Total" dataDxfId="20" totalsRowDxfId="8"/>
    <tableColumn id="2" name="Direction" dataDxfId="19" totalsRowDxfId="7"/>
    <tableColumn id="3" name="Distance" totalsRowFunction="sum" dataDxfId="18" totalsRowDxfId="6"/>
    <tableColumn id="4" name="Elevation" dataDxfId="17" totalsRowDxfId="5"/>
    <tableColumn id="5" name="Elevation Change" dataDxfId="16" totalsRowDxfId="4">
      <calculatedColumnFormula>D3-D2</calculatedColumnFormula>
    </tableColumn>
    <tableColumn id="6" name="Minutes" totalsRowFunction="custom" dataDxfId="15" totalsRowDxfId="3">
      <calculatedColumnFormula>IF(E3&gt;=0,(C3/Miles_per_Hour)+(E3/Climbing),(C3/Miles_per_Hour)+(ABS(E3)/Descending))</calculatedColumnFormula>
      <totalsRowFormula>SUBTOTAL(109,Table1[Minutes])/60</totalsRowFormula>
    </tableColumn>
    <tableColumn id="8" name="UTM" dataDxfId="14" totalsRowDxfId="2"/>
    <tableColumn id="7" name="Direct" dataDxfId="13" totalsRowDxfId="1"/>
    <tableColumn id="9" name="Direct Adjustment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ColWidth="9.25" defaultRowHeight="15.75"/>
  <cols>
    <col min="1" max="1" width="23.5" style="1" bestFit="1" customWidth="1"/>
    <col min="2" max="2" width="9.25" style="2" bestFit="1" customWidth="1"/>
    <col min="3" max="3" width="8.75" style="4" customWidth="1"/>
    <col min="4" max="4" width="9.125" style="2" customWidth="1"/>
    <col min="5" max="5" width="10.75" style="2" bestFit="1" customWidth="1"/>
    <col min="6" max="6" width="9.125" style="2" bestFit="1" customWidth="1"/>
    <col min="7" max="7" width="19.25" style="2" bestFit="1" customWidth="1"/>
    <col min="8" max="8" width="9.25" style="3"/>
    <col min="9" max="9" width="12.375" style="29" bestFit="1" customWidth="1"/>
    <col min="10" max="16384" width="9.25" style="1"/>
  </cols>
  <sheetData>
    <row r="1" spans="1:9">
      <c r="A1" s="36" t="s">
        <v>2</v>
      </c>
      <c r="B1" s="36"/>
      <c r="C1" s="36"/>
      <c r="D1" s="36"/>
      <c r="E1" s="36"/>
      <c r="F1" s="36"/>
      <c r="G1" s="36"/>
      <c r="H1" s="36"/>
      <c r="I1" s="36"/>
    </row>
    <row r="2" spans="1:9" ht="31.5">
      <c r="A2" s="40" t="s">
        <v>0</v>
      </c>
      <c r="B2" s="33" t="s">
        <v>5</v>
      </c>
      <c r="C2" s="41" t="s">
        <v>14</v>
      </c>
      <c r="D2" s="33" t="s">
        <v>15</v>
      </c>
      <c r="E2" s="33" t="s">
        <v>1</v>
      </c>
      <c r="F2" s="33" t="s">
        <v>13</v>
      </c>
      <c r="G2" s="33" t="s">
        <v>3</v>
      </c>
      <c r="H2" s="33" t="s">
        <v>65</v>
      </c>
      <c r="I2" s="42" t="s">
        <v>66</v>
      </c>
    </row>
    <row r="3" spans="1:9">
      <c r="A3" s="43" t="s">
        <v>47</v>
      </c>
      <c r="B3" s="22"/>
      <c r="C3" s="22"/>
      <c r="D3" s="44">
        <v>3940</v>
      </c>
      <c r="E3" s="6"/>
      <c r="F3" s="25"/>
      <c r="G3" s="44" t="s">
        <v>31</v>
      </c>
      <c r="H3" s="28"/>
      <c r="I3" s="45"/>
    </row>
    <row r="4" spans="1:9">
      <c r="A4" s="43" t="s">
        <v>48</v>
      </c>
      <c r="B4" s="44">
        <v>201</v>
      </c>
      <c r="C4" s="12">
        <f t="shared" ref="C4:C17" si="0">H4*(1+I4)</f>
        <v>0.4375</v>
      </c>
      <c r="D4" s="44">
        <v>4078</v>
      </c>
      <c r="E4" s="11">
        <f>D4-D3</f>
        <v>138</v>
      </c>
      <c r="F4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25.78</v>
      </c>
      <c r="G4" s="44" t="s">
        <v>32</v>
      </c>
      <c r="H4" s="46">
        <v>0.35</v>
      </c>
      <c r="I4" s="47">
        <v>0.25</v>
      </c>
    </row>
    <row r="5" spans="1:9">
      <c r="A5" s="43" t="s">
        <v>49</v>
      </c>
      <c r="B5" s="44">
        <v>201</v>
      </c>
      <c r="C5" s="12">
        <f t="shared" si="0"/>
        <v>0.18700000000000003</v>
      </c>
      <c r="D5" s="44">
        <v>4123</v>
      </c>
      <c r="E5" s="11">
        <f t="shared" ref="E5:E17" si="1">D5-D4</f>
        <v>45</v>
      </c>
      <c r="F5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10.180000000000001</v>
      </c>
      <c r="G5" s="44" t="s">
        <v>33</v>
      </c>
      <c r="H5" s="46">
        <v>0.17</v>
      </c>
      <c r="I5" s="47">
        <v>0.1</v>
      </c>
    </row>
    <row r="6" spans="1:9">
      <c r="A6" s="43" t="s">
        <v>50</v>
      </c>
      <c r="B6" s="44">
        <v>283</v>
      </c>
      <c r="C6" s="12">
        <f t="shared" si="0"/>
        <v>0.11000000000000001</v>
      </c>
      <c r="D6" s="44">
        <v>4188</v>
      </c>
      <c r="E6" s="11">
        <f t="shared" si="1"/>
        <v>65</v>
      </c>
      <c r="F6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8.3000000000000025</v>
      </c>
      <c r="G6" s="44" t="s">
        <v>34</v>
      </c>
      <c r="H6" s="46">
        <v>0.1</v>
      </c>
      <c r="I6" s="47">
        <v>0.1</v>
      </c>
    </row>
    <row r="7" spans="1:9">
      <c r="A7" s="43" t="s">
        <v>51</v>
      </c>
      <c r="B7" s="44">
        <v>10</v>
      </c>
      <c r="C7" s="12">
        <f t="shared" si="0"/>
        <v>0.13200000000000001</v>
      </c>
      <c r="D7" s="44">
        <v>4220</v>
      </c>
      <c r="E7" s="11">
        <f t="shared" si="1"/>
        <v>32</v>
      </c>
      <c r="F7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7.2</v>
      </c>
      <c r="G7" s="44" t="s">
        <v>35</v>
      </c>
      <c r="H7" s="46">
        <v>0.11</v>
      </c>
      <c r="I7" s="47">
        <v>0.2</v>
      </c>
    </row>
    <row r="8" spans="1:9">
      <c r="A8" s="43" t="s">
        <v>52</v>
      </c>
      <c r="B8" s="44">
        <v>190</v>
      </c>
      <c r="C8" s="12">
        <f t="shared" si="0"/>
        <v>0.308</v>
      </c>
      <c r="D8" s="44">
        <v>4275</v>
      </c>
      <c r="E8" s="11">
        <f t="shared" si="1"/>
        <v>55</v>
      </c>
      <c r="F8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15.620000000000001</v>
      </c>
      <c r="G8" s="44" t="s">
        <v>36</v>
      </c>
      <c r="H8" s="46">
        <v>0.22</v>
      </c>
      <c r="I8" s="47">
        <v>0.4</v>
      </c>
    </row>
    <row r="9" spans="1:9">
      <c r="A9" s="43" t="s">
        <v>53</v>
      </c>
      <c r="B9" s="44">
        <v>66</v>
      </c>
      <c r="C9" s="12">
        <f t="shared" si="0"/>
        <v>6.6000000000000003E-2</v>
      </c>
      <c r="D9" s="44">
        <v>4242</v>
      </c>
      <c r="E9" s="11">
        <f t="shared" si="1"/>
        <v>-33</v>
      </c>
      <c r="F9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3.1350000000000002</v>
      </c>
      <c r="G9" s="44" t="s">
        <v>37</v>
      </c>
      <c r="H9" s="46">
        <v>0.06</v>
      </c>
      <c r="I9" s="47">
        <v>0.1</v>
      </c>
    </row>
    <row r="10" spans="1:9">
      <c r="A10" s="43" t="s">
        <v>54</v>
      </c>
      <c r="B10" s="44">
        <v>154</v>
      </c>
      <c r="C10" s="12">
        <f t="shared" si="0"/>
        <v>0.14300000000000002</v>
      </c>
      <c r="D10" s="44">
        <v>4279</v>
      </c>
      <c r="E10" s="11">
        <f t="shared" si="1"/>
        <v>37</v>
      </c>
      <c r="F10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7.9399999999999995</v>
      </c>
      <c r="G10" s="44" t="s">
        <v>38</v>
      </c>
      <c r="H10" s="46">
        <v>0.13</v>
      </c>
      <c r="I10" s="47">
        <v>0.1</v>
      </c>
    </row>
    <row r="11" spans="1:9">
      <c r="A11" s="43" t="s">
        <v>55</v>
      </c>
      <c r="B11" s="44">
        <v>55</v>
      </c>
      <c r="C11" s="12">
        <f t="shared" si="0"/>
        <v>0.18700000000000003</v>
      </c>
      <c r="D11" s="44">
        <v>4359</v>
      </c>
      <c r="E11" s="11">
        <f t="shared" si="1"/>
        <v>80</v>
      </c>
      <c r="F11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12.280000000000001</v>
      </c>
      <c r="G11" s="44" t="s">
        <v>39</v>
      </c>
      <c r="H11" s="46">
        <v>0.17</v>
      </c>
      <c r="I11" s="47">
        <v>0.1</v>
      </c>
    </row>
    <row r="12" spans="1:9">
      <c r="A12" s="43" t="s">
        <v>56</v>
      </c>
      <c r="B12" s="44">
        <v>142</v>
      </c>
      <c r="C12" s="12">
        <f t="shared" si="0"/>
        <v>0.28600000000000003</v>
      </c>
      <c r="D12" s="44">
        <v>4427</v>
      </c>
      <c r="E12" s="11">
        <f t="shared" si="1"/>
        <v>68</v>
      </c>
      <c r="F12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15.520000000000003</v>
      </c>
      <c r="G12" s="44" t="s">
        <v>40</v>
      </c>
      <c r="H12" s="46">
        <v>0.26</v>
      </c>
      <c r="I12" s="47">
        <v>0.1</v>
      </c>
    </row>
    <row r="13" spans="1:9">
      <c r="A13" s="43" t="s">
        <v>57</v>
      </c>
      <c r="B13" s="44">
        <v>122</v>
      </c>
      <c r="C13" s="12">
        <f t="shared" si="0"/>
        <v>0.34100000000000003</v>
      </c>
      <c r="D13" s="44">
        <v>4480</v>
      </c>
      <c r="E13" s="11">
        <f t="shared" si="1"/>
        <v>53</v>
      </c>
      <c r="F13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16.820000000000004</v>
      </c>
      <c r="G13" s="44" t="s">
        <v>41</v>
      </c>
      <c r="H13" s="46">
        <v>0.31</v>
      </c>
      <c r="I13" s="47">
        <v>0.1</v>
      </c>
    </row>
    <row r="14" spans="1:9">
      <c r="A14" s="43" t="s">
        <v>58</v>
      </c>
      <c r="B14" s="44">
        <v>188</v>
      </c>
      <c r="C14" s="12">
        <f t="shared" si="0"/>
        <v>0.86900000000000011</v>
      </c>
      <c r="D14" s="44">
        <v>5205</v>
      </c>
      <c r="E14" s="11">
        <f t="shared" si="1"/>
        <v>725</v>
      </c>
      <c r="F14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78.260000000000005</v>
      </c>
      <c r="G14" s="44" t="s">
        <v>42</v>
      </c>
      <c r="H14" s="46">
        <v>0.79</v>
      </c>
      <c r="I14" s="47">
        <v>0.1</v>
      </c>
    </row>
    <row r="15" spans="1:9">
      <c r="A15" s="43" t="s">
        <v>59</v>
      </c>
      <c r="B15" s="44">
        <v>94</v>
      </c>
      <c r="C15" s="12">
        <f t="shared" si="0"/>
        <v>0.48400000000000004</v>
      </c>
      <c r="D15" s="44">
        <v>5720</v>
      </c>
      <c r="E15" s="11">
        <f t="shared" si="1"/>
        <v>515</v>
      </c>
      <c r="F15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50.260000000000005</v>
      </c>
      <c r="G15" s="44" t="s">
        <v>43</v>
      </c>
      <c r="H15" s="46">
        <v>0.44</v>
      </c>
      <c r="I15" s="47">
        <v>0.1</v>
      </c>
    </row>
    <row r="16" spans="1:9">
      <c r="A16" s="43" t="s">
        <v>60</v>
      </c>
      <c r="B16" s="44">
        <v>320</v>
      </c>
      <c r="C16" s="12">
        <f t="shared" si="0"/>
        <v>0.15400000000000003</v>
      </c>
      <c r="D16" s="44">
        <v>5917</v>
      </c>
      <c r="E16" s="11">
        <f t="shared" si="1"/>
        <v>197</v>
      </c>
      <c r="F16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17.98</v>
      </c>
      <c r="G16" s="44" t="s">
        <v>44</v>
      </c>
      <c r="H16" s="46">
        <v>0.14000000000000001</v>
      </c>
      <c r="I16" s="47">
        <v>0.1</v>
      </c>
    </row>
    <row r="17" spans="1:9">
      <c r="A17" s="43" t="s">
        <v>61</v>
      </c>
      <c r="B17" s="44">
        <v>99</v>
      </c>
      <c r="C17" s="12">
        <f t="shared" si="0"/>
        <v>0.45100000000000001</v>
      </c>
      <c r="D17" s="44">
        <v>5960</v>
      </c>
      <c r="E17" s="11">
        <f t="shared" si="1"/>
        <v>43</v>
      </c>
      <c r="F17" s="26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20.62</v>
      </c>
      <c r="G17" s="44" t="s">
        <v>45</v>
      </c>
      <c r="H17" s="46">
        <v>0.41</v>
      </c>
      <c r="I17" s="47">
        <v>0.1</v>
      </c>
    </row>
    <row r="18" spans="1:9">
      <c r="A18" s="48" t="s">
        <v>4</v>
      </c>
      <c r="B18" s="14"/>
      <c r="C18" s="17">
        <f>SUBTOTAL(109,Table1[Distance])</f>
        <v>4.1555</v>
      </c>
      <c r="D18" s="14"/>
      <c r="E18" s="15"/>
      <c r="F18" s="17">
        <f>SUBTOTAL(109,Table1[Minutes])/60</f>
        <v>4.8315833333333336</v>
      </c>
      <c r="G18" s="49"/>
      <c r="H18" s="50"/>
      <c r="I18" s="37"/>
    </row>
    <row r="19" spans="1:9">
      <c r="A19" s="9"/>
      <c r="B19" s="10"/>
      <c r="C19" s="23"/>
      <c r="D19" s="10"/>
      <c r="E19" s="13"/>
      <c r="F19" s="27"/>
      <c r="G19" s="10"/>
    </row>
    <row r="20" spans="1:9">
      <c r="A20" s="32" t="s">
        <v>73</v>
      </c>
      <c r="B20" s="34">
        <v>1.5</v>
      </c>
      <c r="C20" s="23"/>
      <c r="D20" s="10"/>
      <c r="E20" s="13"/>
      <c r="F20" s="27"/>
      <c r="G20" s="10"/>
    </row>
    <row r="21" spans="1:9">
      <c r="A21" s="32" t="s">
        <v>74</v>
      </c>
      <c r="B21" s="5">
        <v>1000</v>
      </c>
      <c r="G21" s="8"/>
    </row>
    <row r="22" spans="1:9">
      <c r="A22" s="32" t="s">
        <v>75</v>
      </c>
      <c r="B22" s="5">
        <v>4000</v>
      </c>
      <c r="G22" s="7"/>
    </row>
    <row r="24" spans="1:9">
      <c r="A24" s="18"/>
      <c r="B24" s="19" t="s">
        <v>18</v>
      </c>
      <c r="C24" s="19" t="s">
        <v>20</v>
      </c>
      <c r="D24" s="21" t="s">
        <v>17</v>
      </c>
      <c r="E24" s="21" t="s">
        <v>19</v>
      </c>
      <c r="F24" s="3"/>
    </row>
    <row r="25" spans="1:9">
      <c r="A25" s="30" t="s">
        <v>73</v>
      </c>
      <c r="B25" s="34">
        <v>1.75</v>
      </c>
      <c r="C25" s="34">
        <v>2.25</v>
      </c>
      <c r="D25" s="34">
        <v>2</v>
      </c>
      <c r="E25" s="34">
        <v>1.5</v>
      </c>
      <c r="F25" s="3"/>
    </row>
    <row r="26" spans="1:9">
      <c r="A26" s="30" t="s">
        <v>76</v>
      </c>
      <c r="B26" s="5">
        <v>800</v>
      </c>
      <c r="C26" s="5">
        <v>1200</v>
      </c>
      <c r="D26" s="5">
        <v>1000</v>
      </c>
      <c r="E26" s="5">
        <v>1000</v>
      </c>
      <c r="F26" s="3"/>
    </row>
    <row r="27" spans="1:9">
      <c r="A27" s="30" t="s">
        <v>77</v>
      </c>
      <c r="B27" s="5">
        <v>1000</v>
      </c>
      <c r="C27" s="5">
        <v>1400</v>
      </c>
      <c r="D27" s="5">
        <v>1200</v>
      </c>
      <c r="E27" s="5">
        <v>4000</v>
      </c>
      <c r="F27" s="3"/>
    </row>
    <row r="29" spans="1:9" ht="15.75" customHeight="1">
      <c r="A29" s="16" t="s">
        <v>21</v>
      </c>
      <c r="B29" s="35" t="s">
        <v>22</v>
      </c>
      <c r="C29" s="35"/>
      <c r="D29" s="35"/>
      <c r="E29" s="35"/>
      <c r="F29" s="35"/>
    </row>
    <row r="31" spans="1:9" ht="16.5" thickBot="1">
      <c r="A31" s="24" t="s">
        <v>6</v>
      </c>
      <c r="B31" s="24"/>
      <c r="C31" s="31"/>
    </row>
    <row r="32" spans="1:9" ht="16.5" thickTop="1">
      <c r="A32" t="s">
        <v>7</v>
      </c>
      <c r="B32">
        <v>0.30480000000000002</v>
      </c>
      <c r="C32" s="1"/>
    </row>
    <row r="33" spans="1:7">
      <c r="A33" t="s">
        <v>8</v>
      </c>
      <c r="B33">
        <v>3.28</v>
      </c>
      <c r="C33" s="1"/>
    </row>
    <row r="34" spans="1:7">
      <c r="A34" t="s">
        <v>9</v>
      </c>
      <c r="B34">
        <v>1.609</v>
      </c>
      <c r="C34" s="1"/>
    </row>
    <row r="35" spans="1:7">
      <c r="A35" t="s">
        <v>10</v>
      </c>
      <c r="B35">
        <v>0.62136999999999998</v>
      </c>
      <c r="C35" s="1"/>
    </row>
    <row r="36" spans="1:7">
      <c r="A36" s="1" t="s">
        <v>16</v>
      </c>
      <c r="B36">
        <v>0.02</v>
      </c>
      <c r="C36" s="1"/>
    </row>
    <row r="37" spans="1:7">
      <c r="A37" s="20" t="s">
        <v>11</v>
      </c>
      <c r="B37" s="2">
        <v>328</v>
      </c>
      <c r="G37" s="7"/>
    </row>
    <row r="38" spans="1:7">
      <c r="A38" s="20" t="s">
        <v>12</v>
      </c>
      <c r="B38">
        <v>1.609</v>
      </c>
      <c r="G38" s="7"/>
    </row>
  </sheetData>
  <mergeCells count="2">
    <mergeCell ref="B29:F29"/>
    <mergeCell ref="A1:I1"/>
  </mergeCells>
  <phoneticPr fontId="0" type="noConversion"/>
  <conditionalFormatting sqref="A1:A1048576">
    <cfRule type="containsText" dxfId="24" priority="1" operator="containsText" text="Camp">
      <formula>NOT(ISERROR(SEARCH("Camp",A1)))</formula>
    </cfRule>
  </conditionalFormatting>
  <pageMargins left="0.75" right="0.75" top="1" bottom="1" header="0.5" footer="0.5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" sqref="E1:E15"/>
    </sheetView>
  </sheetViews>
  <sheetFormatPr defaultRowHeight="15.75"/>
  <cols>
    <col min="1" max="1" width="20.5" bestFit="1" customWidth="1"/>
    <col min="2" max="2" width="9" style="38"/>
    <col min="3" max="3" width="19.25" bestFit="1" customWidth="1"/>
  </cols>
  <sheetData>
    <row r="1" spans="1:5">
      <c r="A1" t="s">
        <v>47</v>
      </c>
      <c r="D1" t="s">
        <v>31</v>
      </c>
      <c r="E1">
        <v>3940</v>
      </c>
    </row>
    <row r="2" spans="1:5">
      <c r="A2" t="s">
        <v>48</v>
      </c>
      <c r="B2" s="38">
        <v>0.35</v>
      </c>
      <c r="C2">
        <v>201</v>
      </c>
      <c r="D2" t="s">
        <v>32</v>
      </c>
      <c r="E2">
        <v>4078</v>
      </c>
    </row>
    <row r="3" spans="1:5">
      <c r="A3" t="s">
        <v>49</v>
      </c>
      <c r="B3" s="38">
        <v>0.17</v>
      </c>
      <c r="C3">
        <v>201</v>
      </c>
      <c r="D3" t="s">
        <v>33</v>
      </c>
      <c r="E3">
        <v>4123</v>
      </c>
    </row>
    <row r="4" spans="1:5">
      <c r="A4" t="s">
        <v>50</v>
      </c>
      <c r="B4" s="38">
        <v>0.1</v>
      </c>
      <c r="C4">
        <v>283</v>
      </c>
      <c r="D4" t="s">
        <v>34</v>
      </c>
      <c r="E4">
        <v>4188</v>
      </c>
    </row>
    <row r="5" spans="1:5">
      <c r="A5" t="s">
        <v>51</v>
      </c>
      <c r="B5" s="38">
        <v>0.11</v>
      </c>
      <c r="C5">
        <v>10</v>
      </c>
      <c r="D5" t="s">
        <v>35</v>
      </c>
      <c r="E5">
        <v>4220</v>
      </c>
    </row>
    <row r="6" spans="1:5">
      <c r="A6" t="s">
        <v>52</v>
      </c>
      <c r="B6" s="38">
        <v>0.22</v>
      </c>
      <c r="C6">
        <v>190</v>
      </c>
      <c r="D6" t="s">
        <v>36</v>
      </c>
      <c r="E6">
        <v>4275</v>
      </c>
    </row>
    <row r="7" spans="1:5">
      <c r="A7" t="s">
        <v>53</v>
      </c>
      <c r="B7" s="38">
        <v>0.06</v>
      </c>
      <c r="C7">
        <v>66</v>
      </c>
      <c r="D7" t="s">
        <v>37</v>
      </c>
      <c r="E7">
        <v>4242</v>
      </c>
    </row>
    <row r="8" spans="1:5">
      <c r="A8" t="s">
        <v>54</v>
      </c>
      <c r="B8" s="38">
        <v>0.13</v>
      </c>
      <c r="C8">
        <v>154</v>
      </c>
      <c r="D8" t="s">
        <v>38</v>
      </c>
      <c r="E8">
        <v>4279</v>
      </c>
    </row>
    <row r="9" spans="1:5">
      <c r="A9" t="s">
        <v>55</v>
      </c>
      <c r="B9" s="38">
        <v>0.17</v>
      </c>
      <c r="C9">
        <v>55</v>
      </c>
      <c r="D9" t="s">
        <v>39</v>
      </c>
      <c r="E9">
        <v>4359</v>
      </c>
    </row>
    <row r="10" spans="1:5">
      <c r="A10" t="s">
        <v>56</v>
      </c>
      <c r="B10" s="38">
        <v>0.26</v>
      </c>
      <c r="C10">
        <v>142</v>
      </c>
      <c r="D10" t="s">
        <v>40</v>
      </c>
      <c r="E10">
        <v>4427</v>
      </c>
    </row>
    <row r="11" spans="1:5">
      <c r="A11" t="s">
        <v>57</v>
      </c>
      <c r="B11" s="38">
        <v>0.31</v>
      </c>
      <c r="C11">
        <v>122</v>
      </c>
      <c r="D11" t="s">
        <v>41</v>
      </c>
      <c r="E11">
        <v>4480</v>
      </c>
    </row>
    <row r="12" spans="1:5">
      <c r="A12" t="s">
        <v>58</v>
      </c>
      <c r="B12" s="38">
        <v>0.79</v>
      </c>
      <c r="C12">
        <v>188</v>
      </c>
      <c r="D12" t="s">
        <v>42</v>
      </c>
      <c r="E12">
        <v>5205</v>
      </c>
    </row>
    <row r="13" spans="1:5">
      <c r="A13" t="s">
        <v>59</v>
      </c>
      <c r="B13" s="38">
        <v>0.44</v>
      </c>
      <c r="C13">
        <v>94</v>
      </c>
      <c r="D13" t="s">
        <v>43</v>
      </c>
      <c r="E13">
        <v>5720</v>
      </c>
    </row>
    <row r="14" spans="1:5">
      <c r="A14" t="s">
        <v>60</v>
      </c>
      <c r="B14" s="38">
        <v>0.14000000000000001</v>
      </c>
      <c r="C14">
        <v>320</v>
      </c>
      <c r="D14" t="s">
        <v>44</v>
      </c>
      <c r="E14">
        <v>5917</v>
      </c>
    </row>
    <row r="15" spans="1:5">
      <c r="A15" t="s">
        <v>61</v>
      </c>
      <c r="B15" s="38">
        <v>0.41</v>
      </c>
      <c r="C15">
        <v>99</v>
      </c>
      <c r="D15" t="s">
        <v>45</v>
      </c>
      <c r="E15">
        <v>5960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1" sqref="A21"/>
    </sheetView>
  </sheetViews>
  <sheetFormatPr defaultRowHeight="15.75"/>
  <cols>
    <col min="1" max="1" width="90.875" bestFit="1" customWidth="1"/>
  </cols>
  <sheetData>
    <row r="1" spans="1:1">
      <c r="A1" t="s">
        <v>30</v>
      </c>
    </row>
    <row r="2" spans="1:1">
      <c r="A2" t="s">
        <v>46</v>
      </c>
    </row>
    <row r="3" spans="1:1">
      <c r="A3" t="s">
        <v>29</v>
      </c>
    </row>
    <row r="4" spans="1:1">
      <c r="A4" t="s">
        <v>28</v>
      </c>
    </row>
    <row r="5" spans="1:1">
      <c r="A5" t="s">
        <v>27</v>
      </c>
    </row>
    <row r="6" spans="1:1">
      <c r="A6" t="s">
        <v>26</v>
      </c>
    </row>
    <row r="7" spans="1:1">
      <c r="A7" t="s">
        <v>25</v>
      </c>
    </row>
    <row r="8" spans="1:1">
      <c r="A8" t="s">
        <v>62</v>
      </c>
    </row>
    <row r="9" spans="1:1">
      <c r="A9" t="s">
        <v>24</v>
      </c>
    </row>
    <row r="10" spans="1:1">
      <c r="A10" t="s">
        <v>23</v>
      </c>
    </row>
    <row r="11" spans="1:1">
      <c r="A11" s="39" t="s">
        <v>70</v>
      </c>
    </row>
    <row r="12" spans="1:1">
      <c r="A12" s="39" t="s">
        <v>63</v>
      </c>
    </row>
    <row r="13" spans="1:1">
      <c r="A13" s="39" t="s">
        <v>64</v>
      </c>
    </row>
    <row r="14" spans="1:1">
      <c r="A14" s="39" t="s">
        <v>67</v>
      </c>
    </row>
    <row r="15" spans="1:1">
      <c r="A15" s="39" t="s">
        <v>68</v>
      </c>
    </row>
    <row r="16" spans="1:1">
      <c r="A16" s="39" t="s">
        <v>69</v>
      </c>
    </row>
    <row r="17" spans="1:1">
      <c r="A17" s="39" t="s">
        <v>71</v>
      </c>
    </row>
    <row r="18" spans="1:1">
      <c r="A18" s="39" t="s">
        <v>72</v>
      </c>
    </row>
    <row r="19" spans="1:1">
      <c r="A19" s="39" t="s">
        <v>78</v>
      </c>
    </row>
    <row r="20" spans="1:1">
      <c r="A20" s="39" t="s">
        <v>79</v>
      </c>
    </row>
    <row r="27" spans="1:1">
      <c r="A27" s="51"/>
    </row>
    <row r="28" spans="1:1">
      <c r="A28" s="51"/>
    </row>
    <row r="29" spans="1:1">
      <c r="A29" s="51"/>
    </row>
  </sheetData>
  <conditionalFormatting sqref="A27:A29">
    <cfRule type="containsText" dxfId="9" priority="1" operator="containsText" text="Camp">
      <formula>NOT(ISERROR(SEARCH("Camp",A27)))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Downhill_FtPH</vt:lpstr>
      <vt:lpstr>Flat_MPH</vt:lpstr>
      <vt:lpstr>Segments!Print_Area</vt:lpstr>
      <vt:lpstr>Segments!Print_Titles</vt:lpstr>
      <vt:lpstr>Uphill_FtPH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2016-08-02T23:18:51Z</cp:lastPrinted>
  <dcterms:created xsi:type="dcterms:W3CDTF">2001-06-03T03:30:07Z</dcterms:created>
  <dcterms:modified xsi:type="dcterms:W3CDTF">2017-01-04T03:47:20Z</dcterms:modified>
</cp:coreProperties>
</file>