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Route Descriptions\Washington\Cowlitz Rocks\"/>
    </mc:Choice>
  </mc:AlternateContent>
  <bookViews>
    <workbookView xWindow="120" yWindow="60" windowWidth="11625" windowHeight="6795"/>
  </bookViews>
  <sheets>
    <sheet name="Segments" sheetId="1" r:id="rId1"/>
    <sheet name="Work" sheetId="3" r:id="rId2"/>
  </sheets>
  <definedNames>
    <definedName name="Downhill_FtPH">Segments!$B$16</definedName>
    <definedName name="Flat_MPH">Segments!$B$14</definedName>
    <definedName name="_xlnm.Print_Area" localSheetId="0">Table1[[#All],[Destination]:[UTM]]</definedName>
    <definedName name="_xlnm.Print_Titles" localSheetId="0">Segments!$2:$2</definedName>
    <definedName name="Uphill_FtPH">Segments!$B$15</definedName>
  </definedNames>
  <calcPr calcId="171027"/>
</workbook>
</file>

<file path=xl/calcChain.xml><?xml version="1.0" encoding="utf-8"?>
<calcChain xmlns="http://schemas.openxmlformats.org/spreadsheetml/2006/main">
  <c r="F12" i="1" l="1"/>
  <c r="C4" i="1" l="1"/>
  <c r="C5" i="1" l="1"/>
  <c r="C6" i="1"/>
  <c r="C7" i="1"/>
  <c r="C8" i="1"/>
  <c r="C9" i="1"/>
  <c r="C10" i="1"/>
  <c r="C11" i="1"/>
  <c r="C12" i="1" l="1"/>
  <c r="E4" i="1"/>
  <c r="F4" i="1" s="1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</calcChain>
</file>

<file path=xl/comments1.xml><?xml version="1.0" encoding="utf-8"?>
<comments xmlns="http://schemas.openxmlformats.org/spreadsheetml/2006/main">
  <authors>
    <author>Darryl Olson</author>
  </authors>
  <commentList>
    <comment ref="E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from Previous Elevation</t>
        </r>
      </text>
    </comment>
    <comment ref="F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Based Upon Climbing Multipler if Climbing or Down Multipler if Descending</t>
        </r>
      </text>
    </comment>
    <comment ref="G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GPS Eastering</t>
        </r>
      </text>
    </comment>
  </commentList>
</comments>
</file>

<file path=xl/sharedStrings.xml><?xml version="1.0" encoding="utf-8"?>
<sst xmlns="http://schemas.openxmlformats.org/spreadsheetml/2006/main" count="83" uniqueCount="52">
  <si>
    <t>Destination</t>
  </si>
  <si>
    <t>Elevation Change</t>
  </si>
  <si>
    <t>Change data in blue bold font</t>
  </si>
  <si>
    <t>UTM</t>
  </si>
  <si>
    <t>Total</t>
  </si>
  <si>
    <t>A to B Distance</t>
  </si>
  <si>
    <t>A to B Adjustor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</si>
  <si>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</si>
  <si>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</si>
  <si>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</si>
  <si>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</si>
  <si>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</si>
  <si>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</si>
  <si>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</si>
  <si>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M per Km</t>
  </si>
  <si>
    <t>Minutes</t>
  </si>
  <si>
    <t>Distance</t>
  </si>
  <si>
    <t>Elevation</t>
  </si>
  <si>
    <t>100 ft</t>
  </si>
  <si>
    <t>Scramble</t>
  </si>
  <si>
    <t>Backpack</t>
  </si>
  <si>
    <t>Ski</t>
  </si>
  <si>
    <t>Hike</t>
  </si>
  <si>
    <t>Formula</t>
  </si>
  <si>
    <t>Flat MPH</t>
  </si>
  <si>
    <t>Uphill Feet Per Hour</t>
  </si>
  <si>
    <t>Downhill Feet Per Hour</t>
  </si>
  <si>
    <t>Uphill FtPH</t>
  </si>
  <si>
    <t>Downhill FtPH</t>
  </si>
  <si>
    <t>((Distance/Distance MPH) + (Elevation/Elevation FtPH))*60</t>
  </si>
  <si>
    <t xml:space="preserve"> 10 T 596483 5182177</t>
  </si>
  <si>
    <t xml:space="preserve"> 10 T 596723 5182778</t>
  </si>
  <si>
    <t xml:space="preserve"> 10 T 597401 5183604</t>
  </si>
  <si>
    <t xml:space="preserve"> 10 T 598205 5185195</t>
  </si>
  <si>
    <t xml:space="preserve"> 10 T 598644 5185635</t>
  </si>
  <si>
    <t xml:space="preserve"> 22.6°</t>
  </si>
  <si>
    <t xml:space="preserve"> 40.2°</t>
  </si>
  <si>
    <t xml:space="preserve"> 27.7°</t>
  </si>
  <si>
    <t xml:space="preserve"> 45.8°</t>
  </si>
  <si>
    <t xml:space="preserve"> 225.8°</t>
  </si>
  <si>
    <t xml:space="preserve"> 207.7°</t>
  </si>
  <si>
    <t xml:space="preserve"> 220.2°</t>
  </si>
  <si>
    <t xml:space="preserve"> 202.6°</t>
  </si>
  <si>
    <t>PARADISE</t>
  </si>
  <si>
    <t>EDITHBRDG</t>
  </si>
  <si>
    <t>GGCHUT</t>
  </si>
  <si>
    <t>PARRCK</t>
  </si>
  <si>
    <t>COWCMP</t>
  </si>
  <si>
    <t>PARRCK1</t>
  </si>
  <si>
    <t>GGCHUT1</t>
  </si>
  <si>
    <t>EDITHBRDG1</t>
  </si>
  <si>
    <t>PARADISE1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</si>
</sst>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</font>
    <font>
      <b/>
      <sz val="10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1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1" fontId="2" fillId="0" borderId="0" xfId="0" applyNumberFormat="1" applyFont="1" applyBorder="1" applyAlignment="1" applyProtection="1">
      <alignment wrapText="1"/>
      <protection locked="0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>
      <alignment wrapText="1"/>
    </xf>
    <xf numFmtId="1" fontId="2" fillId="0" borderId="3" xfId="0" applyNumberFormat="1" applyFont="1" applyBorder="1" applyAlignment="1" applyProtection="1">
      <alignment wrapText="1"/>
      <protection locked="0"/>
    </xf>
    <xf numFmtId="0" fontId="2" fillId="0" borderId="2" xfId="0" applyNumberFormat="1" applyFont="1" applyBorder="1" applyAlignment="1" applyProtection="1">
      <alignment wrapText="1"/>
      <protection locked="0"/>
    </xf>
    <xf numFmtId="0" fontId="0" fillId="0" borderId="2" xfId="0" applyNumberForma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2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4" fontId="1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64" fontId="2" fillId="0" borderId="0" xfId="0" applyNumberFormat="1" applyFont="1" applyBorder="1" applyAlignment="1" applyProtection="1">
      <alignment wrapText="1"/>
      <protection locked="0"/>
    </xf>
    <xf numFmtId="0" fontId="0" fillId="0" borderId="4" xfId="0" applyBorder="1"/>
    <xf numFmtId="1" fontId="0" fillId="2" borderId="1" xfId="0" applyNumberFormat="1" applyFill="1" applyBorder="1" applyAlignment="1" applyProtection="1">
      <alignment wrapText="1"/>
    </xf>
    <xf numFmtId="1" fontId="0" fillId="0" borderId="1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9" fontId="0" fillId="2" borderId="1" xfId="0" applyNumberForma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9" fontId="0" fillId="0" borderId="0" xfId="0" applyNumberFormat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0" xfId="0" applyBorder="1"/>
    <xf numFmtId="0" fontId="3" fillId="0" borderId="1" xfId="0" applyFont="1" applyBorder="1" applyAlignment="1">
      <alignment wrapText="1"/>
    </xf>
    <xf numFmtId="0" fontId="0" fillId="0" borderId="5" xfId="0" applyBorder="1"/>
    <xf numFmtId="1" fontId="1" fillId="0" borderId="6" xfId="0" applyNumberFormat="1" applyFont="1" applyBorder="1" applyAlignment="1">
      <alignment wrapText="1"/>
    </xf>
    <xf numFmtId="164" fontId="2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/>
    <xf numFmtId="1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I12" totalsRowCount="1" headerRowDxfId="22" dataDxfId="20" headerRowBorderDxfId="21" tableBorderDxfId="19" totalsRowBorderDxfId="18">
  <autoFilter ref="A2:I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9">
    <tableColumn id="1" name="Destination" totalsRowLabel="Total" dataDxfId="17" totalsRowDxfId="8"/>
    <tableColumn id="2" name="Direction" dataDxfId="16" totalsRowDxfId="7"/>
    <tableColumn id="3" name="Distance" totalsRowFunction="sum" dataDxfId="15" totalsRowDxfId="6"/>
    <tableColumn id="4" name="Elevation" dataDxfId="14" totalsRowDxfId="5"/>
    <tableColumn id="5" name="Elevation Change" dataDxfId="13" totalsRowDxfId="4">
      <calculatedColumnFormula>D3-D2</calculatedColumnFormula>
    </tableColumn>
    <tableColumn id="6" name="Minutes" totalsRowFunction="custom" dataDxfId="12" totalsRowDxfId="0">
      <calculatedColumnFormula>IF(E3&gt;=0,(C3/Miles_per_Hour)+(E3/Climbing),(C3/Miles_per_Hour)+(ABS(E3)/Descending))</calculatedColumnFormula>
      <totalsRowFormula>SUBTOTAL(109,Table1[Minutes])/60</totalsRowFormula>
    </tableColumn>
    <tableColumn id="8" name="UTM" dataDxfId="11" totalsRowDxfId="3"/>
    <tableColumn id="7" name="A to B Distance" dataDxfId="10" totalsRowDxfId="2"/>
    <tableColumn id="9" name="A to B Adjustor" dataDxfId="9" totals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28" sqref="I28"/>
    </sheetView>
  </sheetViews>
  <sheetFormatPr defaultColWidth="9.25" defaultRowHeight="15.75"/>
  <cols>
    <col min="1" max="1" width="21.375" style="1" bestFit="1" customWidth="1"/>
    <col min="2" max="2" width="10.625" style="2" bestFit="1" customWidth="1"/>
    <col min="3" max="3" width="8.75" style="4" customWidth="1"/>
    <col min="4" max="4" width="9.125" style="2" customWidth="1"/>
    <col min="5" max="5" width="10.75" style="2" bestFit="1" customWidth="1"/>
    <col min="6" max="6" width="9.125" style="2" bestFit="1" customWidth="1"/>
    <col min="7" max="7" width="19.25" style="2" bestFit="1" customWidth="1"/>
    <col min="8" max="8" width="9.25" style="3"/>
    <col min="9" max="9" width="9.25" style="31"/>
    <col min="10" max="16384" width="9.25" style="1"/>
  </cols>
  <sheetData>
    <row r="1" spans="1:9">
      <c r="A1" s="40" t="s">
        <v>2</v>
      </c>
      <c r="B1" s="40"/>
      <c r="C1" s="40"/>
      <c r="D1" s="40"/>
      <c r="E1" s="40"/>
      <c r="F1" s="40"/>
      <c r="G1" s="40"/>
      <c r="H1" s="40"/>
      <c r="I1" s="40"/>
    </row>
    <row r="2" spans="1:9" ht="31.5">
      <c r="A2" s="19" t="s">
        <v>0</v>
      </c>
      <c r="B2" s="20" t="s">
        <v>7</v>
      </c>
      <c r="C2" s="22" t="s">
        <v>16</v>
      </c>
      <c r="D2" s="20" t="s">
        <v>17</v>
      </c>
      <c r="E2" s="20" t="s">
        <v>1</v>
      </c>
      <c r="F2" s="20" t="s">
        <v>15</v>
      </c>
      <c r="G2" s="20" t="s">
        <v>3</v>
      </c>
      <c r="H2" s="36" t="s">
        <v>5</v>
      </c>
      <c r="I2" s="36" t="s">
        <v>6</v>
      </c>
    </row>
    <row r="3" spans="1:9">
      <c r="A3" s="38" t="s">
        <v>43</v>
      </c>
      <c r="B3" s="23"/>
      <c r="C3" s="23"/>
      <c r="D3" s="38">
        <v>5421</v>
      </c>
      <c r="E3" s="6"/>
      <c r="F3" s="26"/>
      <c r="G3" s="38" t="s">
        <v>30</v>
      </c>
      <c r="H3" s="29"/>
      <c r="I3" s="29"/>
    </row>
    <row r="4" spans="1:9">
      <c r="A4" s="38" t="s">
        <v>44</v>
      </c>
      <c r="B4" s="38" t="s">
        <v>35</v>
      </c>
      <c r="C4" s="12">
        <f t="shared" ref="C4:C11" si="0">H4*(1+I4)</f>
        <v>0.44000000000000006</v>
      </c>
      <c r="D4" s="38">
        <v>5582</v>
      </c>
      <c r="E4" s="11">
        <f>D4-D3</f>
        <v>161</v>
      </c>
      <c r="F4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27.26</v>
      </c>
      <c r="G4" s="38" t="s">
        <v>31</v>
      </c>
      <c r="H4" s="38">
        <v>0.4</v>
      </c>
      <c r="I4" s="30">
        <v>0.1</v>
      </c>
    </row>
    <row r="5" spans="1:9">
      <c r="A5" s="38" t="s">
        <v>45</v>
      </c>
      <c r="B5" s="38" t="s">
        <v>36</v>
      </c>
      <c r="C5" s="12">
        <f t="shared" si="0"/>
        <v>0.72600000000000009</v>
      </c>
      <c r="D5" s="38">
        <v>6353</v>
      </c>
      <c r="E5" s="11">
        <f t="shared" ref="E5:E11" si="1">D5-D4</f>
        <v>771</v>
      </c>
      <c r="F5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75.300000000000011</v>
      </c>
      <c r="G5" s="38" t="s">
        <v>32</v>
      </c>
      <c r="H5" s="38">
        <v>0.66</v>
      </c>
      <c r="I5" s="30">
        <v>0.1</v>
      </c>
    </row>
    <row r="6" spans="1:9">
      <c r="A6" s="38" t="s">
        <v>46</v>
      </c>
      <c r="B6" s="38" t="s">
        <v>37</v>
      </c>
      <c r="C6" s="12">
        <f t="shared" si="0"/>
        <v>1.2210000000000003</v>
      </c>
      <c r="D6" s="38">
        <v>6800</v>
      </c>
      <c r="E6" s="11">
        <f t="shared" si="1"/>
        <v>447</v>
      </c>
      <c r="F6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75.660000000000011</v>
      </c>
      <c r="G6" s="38" t="s">
        <v>33</v>
      </c>
      <c r="H6" s="38">
        <v>1.1100000000000001</v>
      </c>
      <c r="I6" s="30">
        <v>0.1</v>
      </c>
    </row>
    <row r="7" spans="1:9">
      <c r="A7" s="38" t="s">
        <v>47</v>
      </c>
      <c r="B7" s="38" t="s">
        <v>38</v>
      </c>
      <c r="C7" s="12">
        <f t="shared" si="0"/>
        <v>0.42900000000000005</v>
      </c>
      <c r="D7" s="38">
        <v>7106</v>
      </c>
      <c r="E7" s="11">
        <f t="shared" si="1"/>
        <v>306</v>
      </c>
      <c r="F7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35.520000000000003</v>
      </c>
      <c r="G7" s="38" t="s">
        <v>34</v>
      </c>
      <c r="H7" s="38">
        <v>0.39</v>
      </c>
      <c r="I7" s="30">
        <v>0.1</v>
      </c>
    </row>
    <row r="8" spans="1:9">
      <c r="A8" s="38" t="s">
        <v>48</v>
      </c>
      <c r="B8" s="38" t="s">
        <v>39</v>
      </c>
      <c r="C8" s="12">
        <f t="shared" si="0"/>
        <v>0.42900000000000005</v>
      </c>
      <c r="D8" s="38">
        <v>6800</v>
      </c>
      <c r="E8" s="11">
        <f t="shared" si="1"/>
        <v>-306</v>
      </c>
      <c r="F8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21.750000000000004</v>
      </c>
      <c r="G8" s="38" t="s">
        <v>33</v>
      </c>
      <c r="H8" s="38">
        <v>0.39</v>
      </c>
      <c r="I8" s="30">
        <v>0.1</v>
      </c>
    </row>
    <row r="9" spans="1:9">
      <c r="A9" s="38" t="s">
        <v>49</v>
      </c>
      <c r="B9" s="38" t="s">
        <v>40</v>
      </c>
      <c r="C9" s="12">
        <f t="shared" si="0"/>
        <v>1.2210000000000003</v>
      </c>
      <c r="D9" s="38">
        <v>6353</v>
      </c>
      <c r="E9" s="11">
        <f t="shared" si="1"/>
        <v>-447</v>
      </c>
      <c r="F9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55.545000000000009</v>
      </c>
      <c r="G9" s="38" t="s">
        <v>32</v>
      </c>
      <c r="H9" s="38">
        <v>1.1100000000000001</v>
      </c>
      <c r="I9" s="30">
        <v>0.1</v>
      </c>
    </row>
    <row r="10" spans="1:9">
      <c r="A10" s="38" t="s">
        <v>50</v>
      </c>
      <c r="B10" s="38" t="s">
        <v>41</v>
      </c>
      <c r="C10" s="12">
        <f t="shared" si="0"/>
        <v>0.72600000000000009</v>
      </c>
      <c r="D10" s="38">
        <v>5582</v>
      </c>
      <c r="E10" s="11">
        <f t="shared" si="1"/>
        <v>-771</v>
      </c>
      <c r="F10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40.605000000000004</v>
      </c>
      <c r="G10" s="38" t="s">
        <v>31</v>
      </c>
      <c r="H10" s="38">
        <v>0.66</v>
      </c>
      <c r="I10" s="30">
        <v>0.1</v>
      </c>
    </row>
    <row r="11" spans="1:9">
      <c r="A11" s="38" t="s">
        <v>51</v>
      </c>
      <c r="B11" s="38" t="s">
        <v>42</v>
      </c>
      <c r="C11" s="12">
        <f t="shared" si="0"/>
        <v>0.44000000000000006</v>
      </c>
      <c r="D11" s="38">
        <v>5421</v>
      </c>
      <c r="E11" s="11">
        <f t="shared" si="1"/>
        <v>-161</v>
      </c>
      <c r="F11" s="27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20.015000000000004</v>
      </c>
      <c r="G11" s="38" t="s">
        <v>30</v>
      </c>
      <c r="H11" s="38">
        <v>0.4</v>
      </c>
      <c r="I11" s="30">
        <v>0.1</v>
      </c>
    </row>
    <row r="12" spans="1:9">
      <c r="A12" s="17" t="s">
        <v>4</v>
      </c>
      <c r="B12" s="15"/>
      <c r="C12" s="18">
        <f>SUBTOTAL(109,Table1[Distance])</f>
        <v>5.6320000000000014</v>
      </c>
      <c r="D12" s="15"/>
      <c r="E12" s="16"/>
      <c r="F12" s="18">
        <f>SUBTOTAL(109,Table1[Minutes])/60</f>
        <v>5.8609166666666672</v>
      </c>
      <c r="G12" s="14"/>
      <c r="H12" s="35"/>
      <c r="I12" s="35"/>
    </row>
    <row r="13" spans="1:9">
      <c r="A13" s="9"/>
      <c r="B13" s="10"/>
      <c r="C13" s="24"/>
      <c r="D13" s="10"/>
      <c r="E13" s="13"/>
      <c r="F13" s="28"/>
      <c r="G13" s="10"/>
    </row>
    <row r="14" spans="1:9">
      <c r="A14" s="34" t="s">
        <v>24</v>
      </c>
      <c r="B14" s="37">
        <v>1.5</v>
      </c>
      <c r="C14" s="24"/>
      <c r="D14" s="10"/>
      <c r="E14" s="13"/>
      <c r="F14" s="28"/>
      <c r="G14" s="10"/>
    </row>
    <row r="15" spans="1:9">
      <c r="A15" s="34" t="s">
        <v>25</v>
      </c>
      <c r="B15" s="5">
        <v>1000</v>
      </c>
      <c r="G15" s="8"/>
    </row>
    <row r="16" spans="1:9">
      <c r="A16" s="34" t="s">
        <v>26</v>
      </c>
      <c r="B16" s="5">
        <v>4000</v>
      </c>
      <c r="G16" s="7"/>
    </row>
    <row r="18" spans="1:7">
      <c r="A18" s="19"/>
      <c r="B18" s="20" t="s">
        <v>20</v>
      </c>
      <c r="C18" s="20" t="s">
        <v>22</v>
      </c>
      <c r="D18" s="22" t="s">
        <v>19</v>
      </c>
      <c r="E18" s="22" t="s">
        <v>21</v>
      </c>
      <c r="F18" s="3"/>
    </row>
    <row r="19" spans="1:7">
      <c r="A19" s="32" t="s">
        <v>24</v>
      </c>
      <c r="B19" s="37">
        <v>1.75</v>
      </c>
      <c r="C19" s="37">
        <v>2.25</v>
      </c>
      <c r="D19" s="37">
        <v>2</v>
      </c>
      <c r="E19" s="37">
        <v>1.5</v>
      </c>
      <c r="F19" s="3"/>
    </row>
    <row r="20" spans="1:7">
      <c r="A20" s="32" t="s">
        <v>27</v>
      </c>
      <c r="B20" s="5">
        <v>800</v>
      </c>
      <c r="C20" s="5">
        <v>1200</v>
      </c>
      <c r="D20" s="5">
        <v>1000</v>
      </c>
      <c r="E20" s="5">
        <v>1000</v>
      </c>
      <c r="F20" s="3"/>
    </row>
    <row r="21" spans="1:7">
      <c r="A21" s="32" t="s">
        <v>28</v>
      </c>
      <c r="B21" s="5">
        <v>1000</v>
      </c>
      <c r="C21" s="5">
        <v>1400</v>
      </c>
      <c r="D21" s="5">
        <v>1200</v>
      </c>
      <c r="E21" s="5">
        <v>6000</v>
      </c>
      <c r="F21" s="3"/>
    </row>
    <row r="23" spans="1:7" ht="15.75" customHeight="1">
      <c r="A23" s="17" t="s">
        <v>23</v>
      </c>
      <c r="B23" s="39" t="s">
        <v>29</v>
      </c>
      <c r="C23" s="39"/>
      <c r="D23" s="39"/>
      <c r="E23" s="39"/>
      <c r="F23" s="39"/>
    </row>
    <row r="25" spans="1:7" ht="16.5" thickBot="1">
      <c r="A25" s="25" t="s">
        <v>8</v>
      </c>
      <c r="B25" s="25"/>
      <c r="C25" s="33"/>
    </row>
    <row r="26" spans="1:7" ht="16.5" thickTop="1">
      <c r="A26" t="s">
        <v>9</v>
      </c>
      <c r="B26">
        <v>0.30480000000000002</v>
      </c>
      <c r="C26" s="1"/>
    </row>
    <row r="27" spans="1:7">
      <c r="A27" t="s">
        <v>10</v>
      </c>
      <c r="B27">
        <v>3.28</v>
      </c>
      <c r="C27" s="1"/>
    </row>
    <row r="28" spans="1:7">
      <c r="A28" t="s">
        <v>11</v>
      </c>
      <c r="B28">
        <v>1.609</v>
      </c>
      <c r="C28" s="1"/>
    </row>
    <row r="29" spans="1:7">
      <c r="A29" t="s">
        <v>12</v>
      </c>
      <c r="B29">
        <v>0.62136999999999998</v>
      </c>
      <c r="C29" s="1"/>
    </row>
    <row r="30" spans="1:7">
      <c r="A30" s="1" t="s">
        <v>18</v>
      </c>
      <c r="B30">
        <v>0.02</v>
      </c>
      <c r="C30" s="1"/>
    </row>
    <row r="31" spans="1:7">
      <c r="A31" s="21" t="s">
        <v>13</v>
      </c>
      <c r="B31" s="2">
        <v>328</v>
      </c>
      <c r="G31" s="7"/>
    </row>
    <row r="32" spans="1:7">
      <c r="A32" s="21" t="s">
        <v>14</v>
      </c>
      <c r="B32">
        <v>1.609</v>
      </c>
      <c r="G32" s="7"/>
    </row>
  </sheetData>
  <mergeCells count="2">
    <mergeCell ref="B23:F23"/>
    <mergeCell ref="A1:I1"/>
  </mergeCells>
  <phoneticPr fontId="0" type="noConversion"/>
  <conditionalFormatting sqref="A1:A1048576">
    <cfRule type="containsText" dxfId="23" priority="1" operator="containsText" text="Camp">
      <formula>NOT(ISERROR(SEARCH("Camp",A1)))</formula>
    </cfRule>
  </conditionalFormatting>
  <pageMargins left="0.75" right="0.75" top="1" bottom="1" header="0.5" footer="0.5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" sqref="D1:D9"/>
    </sheetView>
  </sheetViews>
  <sheetFormatPr defaultRowHeight="15.75"/>
  <cols>
    <col min="1" max="1" width="20.5" bestFit="1" customWidth="1"/>
    <col min="2" max="2" width="19.25" customWidth="1"/>
  </cols>
  <sheetData>
    <row r="1" spans="1:5">
      <c r="A1" t="s">
        <v>43</v>
      </c>
      <c r="D1" t="s">
        <v>30</v>
      </c>
      <c r="E1">
        <v>5421</v>
      </c>
    </row>
    <row r="2" spans="1:5">
      <c r="A2" t="s">
        <v>44</v>
      </c>
      <c r="B2" t="s">
        <v>35</v>
      </c>
      <c r="C2">
        <v>0.4</v>
      </c>
      <c r="D2" t="s">
        <v>31</v>
      </c>
      <c r="E2">
        <v>5582</v>
      </c>
    </row>
    <row r="3" spans="1:5">
      <c r="A3" t="s">
        <v>45</v>
      </c>
      <c r="B3" t="s">
        <v>36</v>
      </c>
      <c r="C3">
        <v>0.66</v>
      </c>
      <c r="D3" t="s">
        <v>32</v>
      </c>
      <c r="E3">
        <v>6353</v>
      </c>
    </row>
    <row r="4" spans="1:5">
      <c r="A4" t="s">
        <v>46</v>
      </c>
      <c r="B4" t="s">
        <v>37</v>
      </c>
      <c r="C4">
        <v>1.1100000000000001</v>
      </c>
      <c r="D4" t="s">
        <v>33</v>
      </c>
      <c r="E4">
        <v>6800</v>
      </c>
    </row>
    <row r="5" spans="1:5">
      <c r="A5" t="s">
        <v>47</v>
      </c>
      <c r="B5" t="s">
        <v>38</v>
      </c>
      <c r="C5">
        <v>0.39</v>
      </c>
      <c r="D5" t="s">
        <v>34</v>
      </c>
      <c r="E5">
        <v>7106</v>
      </c>
    </row>
    <row r="6" spans="1:5">
      <c r="A6" t="s">
        <v>48</v>
      </c>
      <c r="B6" t="s">
        <v>39</v>
      </c>
      <c r="C6">
        <v>0.39</v>
      </c>
      <c r="D6" t="s">
        <v>33</v>
      </c>
      <c r="E6">
        <v>6800</v>
      </c>
    </row>
    <row r="7" spans="1:5">
      <c r="A7" t="s">
        <v>49</v>
      </c>
      <c r="B7" t="s">
        <v>40</v>
      </c>
      <c r="C7">
        <v>1.1100000000000001</v>
      </c>
      <c r="D7" t="s">
        <v>32</v>
      </c>
      <c r="E7">
        <v>6353</v>
      </c>
    </row>
    <row r="8" spans="1:5">
      <c r="A8" t="s">
        <v>50</v>
      </c>
      <c r="B8" t="s">
        <v>41</v>
      </c>
      <c r="C8">
        <v>0.66</v>
      </c>
      <c r="D8" t="s">
        <v>31</v>
      </c>
      <c r="E8">
        <v>5582</v>
      </c>
    </row>
    <row r="9" spans="1:5">
      <c r="A9" t="s">
        <v>51</v>
      </c>
      <c r="B9" t="s">
        <v>42</v>
      </c>
      <c r="C9">
        <v>0.4</v>
      </c>
      <c r="D9" t="s">
        <v>30</v>
      </c>
      <c r="E9">
        <v>5421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Segments</vt:lpstr>
      <vt:lpstr>Work</vt:lpstr>
      <vt:lpstr>Downhill_FtPH</vt:lpstr>
      <vt:lpstr>Flat_MPH</vt:lpstr>
      <vt:lpstr>Segments!Print_Area</vt:lpstr>
      <vt:lpstr>Segments!Print_Titles</vt:lpstr>
      <vt:lpstr>Uphill_FtPH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2016-08-02T23:18:51Z</cp:lastPrinted>
  <dcterms:created xsi:type="dcterms:W3CDTF">2001-06-03T03:30:07Z</dcterms:created>
  <dcterms:modified xsi:type="dcterms:W3CDTF">2016-12-05T18:35:54Z</dcterms:modified>
</cp:coreProperties>
</file>